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18#C消防验收前整改工程量清单" sheetId="4" r:id="rId1"/>
    <sheet name="17#、18#B消防验收前整改工程量清单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<sst xmlns="http://schemas.openxmlformats.org/spreadsheetml/2006/main" count="244" uniqueCount="133">
  <si>
    <t>财经学院睿谷18C消防验收前整改工程量综合报价清单</t>
  </si>
  <si>
    <t>序号</t>
  </si>
  <si>
    <t>项目名称</t>
  </si>
  <si>
    <t>项目特征</t>
  </si>
  <si>
    <t>计量单位</t>
  </si>
  <si>
    <t>实施工程量</t>
  </si>
  <si>
    <t>综合单价(元)</t>
  </si>
  <si>
    <t>阶段性按实合价</t>
  </si>
  <si>
    <t>工程量小计</t>
  </si>
  <si>
    <t>主材费 al</t>
  </si>
  <si>
    <t>主材损耗率a2</t>
  </si>
  <si>
    <t>主材小计
A=a1+(a1*a</t>
  </si>
  <si>
    <t>辅材费B</t>
  </si>
  <si>
    <t>人工费C</t>
  </si>
  <si>
    <t>机械费D</t>
  </si>
  <si>
    <t>管理费、利润、措施费等除</t>
  </si>
  <si>
    <t>税金
F=(A+B+C+</t>
  </si>
  <si>
    <t>综合单价
G=A+B+C+D+</t>
  </si>
  <si>
    <t>接线端子箱</t>
  </si>
  <si>
    <t>[项目特征]
1.名称:接线端子箱
2.线制:总线制
3.规格:按设计图要求
4.安装方式:按设计图要求
[工程内容]
1.本体及箱内元器件安装
2.校接线、摇测绝缘电阻
3.排线、绑扎、导线标识
4.调试</t>
  </si>
  <si>
    <t>个</t>
  </si>
  <si>
    <t>总线广播模块</t>
  </si>
  <si>
    <t>[项目特征]
1.名称:广播模块
2.规格:详设计
3.安装方式:按设计图要求
[工程内容]
1.安装
2.校接线
3.编码
4.调试</t>
  </si>
  <si>
    <t>总线隔离器</t>
  </si>
  <si>
    <t>[项目特征]
1.名称:总线短路隔离器
2.类型:按设计
[工程内容]
1.安装
2.校接线
3.编码
4.调试</t>
  </si>
  <si>
    <t>火灾事故广播安装 吸顶式扬声器(只)</t>
  </si>
  <si>
    <t>[项目特征]
1.名称：火灾报警扬声器</t>
  </si>
  <si>
    <t>智能光电感烟探测器</t>
  </si>
  <si>
    <t>[项目特征]
1.名称：智能光电感烟探测器</t>
  </si>
  <si>
    <t>消防电话分机</t>
  </si>
  <si>
    <t>[项目特征]
1.名称：消防电话分机</t>
  </si>
  <si>
    <t>编码输入模块</t>
  </si>
  <si>
    <t>[项目特征]
1.名称：编码输入模块</t>
  </si>
  <si>
    <t>单输入输出模块</t>
  </si>
  <si>
    <t>[项目特征]
1.名称：输入输出模块</t>
  </si>
  <si>
    <t>编码火灾声光报警器</t>
  </si>
  <si>
    <t>[项目特征]
1.名称：编码火灾声光报警器</t>
  </si>
  <si>
    <t>带电话插孔的手动报警按钮</t>
  </si>
  <si>
    <t>[项目特征]
1.名称：带电话插孔的手动报</t>
  </si>
  <si>
    <t>消火栓起泵按钮</t>
  </si>
  <si>
    <t>[项目特征]
1.名称：消火栓起泵按钮</t>
  </si>
  <si>
    <t>火灾显示盘</t>
  </si>
  <si>
    <t>[项目特征]
1.名称：火灾显示盘</t>
  </si>
  <si>
    <t>管内穿线 铜多芯软导线(芯以内)二芯 导线截面(mm2以内) 1.5</t>
  </si>
  <si>
    <t>[项目特征]
1.名称：配线
2.配线形式：管内穿线
3.型号:WDZCN-RYJS-2*1.5</t>
  </si>
  <si>
    <t>m</t>
  </si>
  <si>
    <t>照明线路单芯导线 照明线路导线截面(mm2以内)铜芯2.5</t>
  </si>
  <si>
    <t>[项目特征]
1.名称：配线
2.配线形式：管内穿线
3.型号:WDZCN-BYJ-2.5</t>
  </si>
  <si>
    <t>照明线路单芯导线 照明线路导线截面(mm 2以内)铜芯4</t>
  </si>
  <si>
    <t>[项目特征]
1.名称：配线
2.配线形式：穿管
3.型号:WDZCN-BYJ-4mm2</t>
  </si>
  <si>
    <t>管内穿线 铜多芯软导线(芯以内)二芯 导线截面(mm2以内) 1.0</t>
  </si>
  <si>
    <t>[项目特征]
1.名称：配线
2.配线形式：管内穿线
3.型号:WDZCN-RYYP-2*1.0</t>
  </si>
  <si>
    <t>[项目特征]
1.名称：配线
2.配线形式：管内穿线
3.型号:WDZCN-RYP-2*1.0</t>
  </si>
  <si>
    <t>[项目特征]
1.名称：配线
2.配线形式：管内穿线
3.型号:WDZCN-KBYJ-5-7*1.5</t>
  </si>
  <si>
    <t>防火门分机</t>
  </si>
  <si>
    <t>[项目特征]
1.名称：防火门分机HB-DCFJ</t>
  </si>
  <si>
    <t>只</t>
  </si>
  <si>
    <t>防火门电动闭门器</t>
  </si>
  <si>
    <t>[项目特征]
1.名称：防火门电动闭门器</t>
  </si>
  <si>
    <t>门磁开关</t>
  </si>
  <si>
    <t>[项目特征]
1.名称：防火门门磁</t>
  </si>
  <si>
    <t>WDZN-RVS-2*1.5</t>
  </si>
  <si>
    <t>[项目特征]
1.名称：配线
2.配线形式：管内穿线
3.型号:WDZN-RYS-2*1.5</t>
  </si>
  <si>
    <t>WDZN-BYJ-2.5</t>
  </si>
  <si>
    <t>[项目特征]
1.名称：配线
2.配线形式：管内穿线
3.型号:WDZN-BYJ-2.5</t>
  </si>
  <si>
    <t>电气火灾监控探测器 HS-L810S</t>
  </si>
  <si>
    <t>[项目特征]
1.名称：电气火灾监控探测器 HS-L810S</t>
  </si>
  <si>
    <t>台</t>
  </si>
  <si>
    <t>WDZ-RVVSP-2*1.5</t>
  </si>
  <si>
    <t>[项目特征]
1.名称：配线
2.配线形式：管内穿线
3.型号:WDZN-RVVSP-2*1.5</t>
  </si>
  <si>
    <t>SC20</t>
  </si>
  <si>
    <t>[项目特征]
1.名称：配管SC20</t>
  </si>
  <si>
    <t>消防电源设备监控器</t>
  </si>
  <si>
    <t>[项目特征]
1.名称：消防电源设备监控器</t>
  </si>
  <si>
    <t>RYJS-2*1.5</t>
  </si>
  <si>
    <t>[项目特征]
1.名称：配线
2.配线形式：管内穿线
3.型号:RYJS-2*1.5</t>
  </si>
  <si>
    <t>WDZBN-BYJ-2.5</t>
  </si>
  <si>
    <t>[项目特征]
1.名称：配线
2.配线形式：管内穿线
3.型号:WDZBN-BYJ-2.5</t>
  </si>
  <si>
    <t>挡烟垂壁</t>
  </si>
  <si>
    <t>[项目特征]
1.类型:梁下挡烟垂壁
[工程内容]
1.安装(成品)</t>
  </si>
  <si>
    <t>m²</t>
  </si>
  <si>
    <t>FM乙1742防火门</t>
  </si>
  <si>
    <t>[项目特征]
1.名称：FM乙防火门安装</t>
  </si>
  <si>
    <t>防火金属桥架CT-100*100</t>
  </si>
  <si>
    <t>[项目特征]
1、名称: 桥架
2、规格:100*100
3、其他要求：满足设计、规范、施工、验收要求
[工程内容]
1、桥架本体安装
2、防火堵封、防雷接地
3、包含桥架弯头、三通、四通等的安装及供应，桥架开孔等费用
4、桥架按规范要求穿防火分区等需加设之防火封堵、防火枕、防火泥等，不单独列项，纳入桥架(线槽)单价中。</t>
  </si>
  <si>
    <t>镀锌钢管(沟槽连接)管道安装 公称直径(mm以内)150</t>
  </si>
  <si>
    <t>[项目特征]
1.安装部位：室内
2.材质、规格:镀锌钢管DN150</t>
  </si>
  <si>
    <t>防火封堵</t>
  </si>
  <si>
    <t>[项目特征]
1.柔性有机堵料</t>
  </si>
  <si>
    <t>项</t>
  </si>
  <si>
    <t>围栏拆除转运</t>
  </si>
  <si>
    <t>17#、18B#一层大厅幕墙新增开排烟窗</t>
  </si>
  <si>
    <t>18#C一层大厅防火门拆除</t>
  </si>
  <si>
    <t>18#C一层石膏板隔断</t>
  </si>
  <si>
    <t>18#C一层隔断腻子</t>
  </si>
  <si>
    <t>18#C一层隔断喷漆</t>
  </si>
  <si>
    <t>镀锌钢管(螺纹连接)公称直径(mm以内) 25</t>
  </si>
  <si>
    <t>1.安装部位：室内
2.材质、规格：镀锌钢管DN25</t>
  </si>
  <si>
    <t>镀锌钢管(螺纹连接)公称直径(mm以内) 32</t>
  </si>
  <si>
    <t>1.安装部位：室内
2.材质、规格：镀锌钢管DN32</t>
  </si>
  <si>
    <t>镀锌钢管(螺纹连接)公称直径(mm以内) 50</t>
  </si>
  <si>
    <t>1.安装部位：室内
2.材质、规格：镀锌钢管DN50</t>
  </si>
  <si>
    <t>镀锌钢管(螺纹连接)公称直径(mm以内) 70</t>
  </si>
  <si>
    <t>1.安装部位：室内
2.材质、规格：镀锌钢管DN65</t>
  </si>
  <si>
    <t>镀锌钢管(沟槽连接)管道安装 公称直径(mm以内)80</t>
  </si>
  <si>
    <t>1.安装部位：室内
2.材质、规格：镀锌钢管DN80</t>
  </si>
  <si>
    <t>镀锌钢管(沟槽连接)管道安装 公称直径(mm以内)100</t>
  </si>
  <si>
    <t>1.安装部位：室内
2.材质、规格:镀锌钢管DN100</t>
  </si>
  <si>
    <t>1.安装部位：室内
2.材质、规格:镀锌钢管DN150</t>
  </si>
  <si>
    <t>玻璃球直立型喷头 ZSTYZ15/68 68℃，K=80，DN15</t>
  </si>
  <si>
    <t>[项目特征]
1.安装部位:有吊顶
2.规格:DN15
3.连接形式:螺纹连接
[工程内容]
1.喷头安装
2.密封性试验</t>
  </si>
  <si>
    <t>18#C1-8层安装喷淋支管吊顶恢复</t>
  </si>
  <si>
    <t>[项目特征]
1.石膏板恢复
2.顶棚腻子
3.顶棚喷漆</t>
  </si>
  <si>
    <t>财经学院睿谷17#、18#B消防验收前整改工程量综合报价清单</t>
  </si>
  <si>
    <t>拆除原单轨单帘防火卷帘门</t>
  </si>
  <si>
    <t>㎡</t>
  </si>
  <si>
    <t>安装双轨双帘防火卷帘门</t>
  </si>
  <si>
    <t>[项目特征]
1.类型: 双轨双帘防火卷帘门
[工程内容]
1.门运输、安装
2.防火卷帘及防火电机、卷轴、控制箱、按钮盒等配件的制作、安装
3.支架、导槽、附件安装
4.试开操作
5.门楣、包箱安装
6.按图纸及规范规定的其他工作</t>
  </si>
  <si>
    <t>镀锌钢管(螺纹连接)公称直径(mm以内) 40</t>
  </si>
  <si>
    <t>1.安装部位：室内
2.材质、规格：镀锌钢管DN40</t>
  </si>
  <si>
    <t>17#、18#B一层 FM乙1026防火门</t>
  </si>
  <si>
    <t>17#、18#B屋顶层 FM甲1524防火门</t>
  </si>
  <si>
    <t>[项目特征]
1.名称：FM甲防火门安装</t>
  </si>
  <si>
    <t>拆除17#、18#B一层套装门</t>
  </si>
  <si>
    <t>17#、18#B一层防火门收口</t>
  </si>
  <si>
    <t>7#、18#B 1-屋顶层防火封堵</t>
  </si>
  <si>
    <t>17#、18#B 1-8层明配KBG管刷防火涂料</t>
  </si>
  <si>
    <t>17#、18#B 1-8层吊顶恢复</t>
  </si>
  <si>
    <t>18#B 1-8层排烟口增加复位机构</t>
  </si>
  <si>
    <t>套</t>
  </si>
  <si>
    <t>18#B 1-8复位机构SC20明配管</t>
  </si>
  <si>
    <t>18#B 1-8复位机构钢丝绳</t>
  </si>
  <si>
    <t>17#、18#B消防报警系统整改调试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</si>
</sst>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indexed="8"/>
      <name val="宋体"/>
      <charset val="134"/>
      <scheme val="minor"/>
    </font>
    <font>
      <sz val="24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top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tabSelected="1" zoomScale="80" zoomScaleNormal="80" topLeftCell="A36" workbookViewId="0">
      <selection activeCell="B58" sqref="B58"/>
    </sheetView>
  </sheetViews>
  <sheetFormatPr defaultColWidth="9" defaultRowHeight="13.5"/>
  <cols>
    <col min="1" max="1" width="6.06194690265487" customWidth="1"/>
    <col min="2" max="2" width="29.8938053097345" customWidth="1"/>
    <col min="3" max="3" width="31.2300884955752" customWidth="1"/>
    <col min="4" max="4" width="7.72566371681416" customWidth="1"/>
    <col min="5" max="5" width="14.3982300884956" customWidth="1"/>
    <col min="6" max="6" width="12.8938053097345" customWidth="1"/>
    <col min="7" max="7" width="11.2300884955752" customWidth="1"/>
    <col min="8" max="8" width="13.7256637168142" customWidth="1"/>
    <col min="9" max="9" width="11.7256637168142" customWidth="1"/>
    <col min="10" max="10" width="12.0619469026549" customWidth="1"/>
    <col min="11" max="11" width="10.7256637168142" customWidth="1"/>
    <col min="12" max="12" width="15.3982300884956" customWidth="1"/>
    <col min="13" max="13" width="12.8938053097345" customWidth="1"/>
    <col min="14" max="14" width="14.3982300884956" customWidth="1"/>
    <col min="15" max="15" width="14.7256637168142" customWidth="1"/>
  </cols>
  <sheetData>
    <row r="1" ht="67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7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6"/>
      <c r="H2" s="6"/>
      <c r="I2" s="6"/>
      <c r="J2" s="6"/>
      <c r="K2" s="6"/>
      <c r="L2" s="6"/>
      <c r="M2" s="6"/>
      <c r="N2" s="7"/>
      <c r="O2" s="3" t="s">
        <v>7</v>
      </c>
    </row>
    <row r="3" ht="37" customHeight="1" spans="1:15">
      <c r="A3" s="8"/>
      <c r="B3" s="8"/>
      <c r="C3" s="8"/>
      <c r="D3" s="8"/>
      <c r="E3" s="4" t="s">
        <v>8</v>
      </c>
      <c r="F3" s="4" t="s">
        <v>9</v>
      </c>
      <c r="G3" s="4" t="s">
        <v>10</v>
      </c>
      <c r="H3" s="9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4" t="s">
        <v>16</v>
      </c>
      <c r="N3" s="9" t="s">
        <v>17</v>
      </c>
      <c r="O3" s="8"/>
    </row>
    <row r="4" ht="37" customHeight="1" spans="1:15">
      <c r="A4" s="8">
        <v>1</v>
      </c>
      <c r="B4" s="10" t="s">
        <v>18</v>
      </c>
      <c r="C4" s="11" t="s">
        <v>19</v>
      </c>
      <c r="D4" s="8" t="s">
        <v>20</v>
      </c>
      <c r="E4" s="4">
        <v>27</v>
      </c>
      <c r="F4" s="4"/>
      <c r="G4" s="4"/>
      <c r="H4" s="9"/>
      <c r="I4" s="4"/>
      <c r="J4" s="4"/>
      <c r="K4" s="4"/>
      <c r="L4" s="4"/>
      <c r="M4" s="4"/>
      <c r="N4" s="9"/>
      <c r="O4" s="8"/>
    </row>
    <row r="5" ht="37" customHeight="1" spans="1:15">
      <c r="A5" s="8">
        <v>2</v>
      </c>
      <c r="B5" s="10" t="s">
        <v>21</v>
      </c>
      <c r="C5" s="10" t="s">
        <v>22</v>
      </c>
      <c r="D5" s="8" t="s">
        <v>20</v>
      </c>
      <c r="E5" s="4">
        <v>27</v>
      </c>
      <c r="F5" s="4"/>
      <c r="G5" s="4"/>
      <c r="H5" s="9"/>
      <c r="I5" s="4"/>
      <c r="J5" s="4"/>
      <c r="K5" s="4"/>
      <c r="L5" s="4"/>
      <c r="M5" s="4"/>
      <c r="N5" s="9"/>
      <c r="O5" s="8"/>
    </row>
    <row r="6" ht="37" customHeight="1" spans="1:15">
      <c r="A6" s="8">
        <v>3</v>
      </c>
      <c r="B6" s="10" t="s">
        <v>23</v>
      </c>
      <c r="C6" s="10" t="s">
        <v>24</v>
      </c>
      <c r="D6" s="8" t="s">
        <v>20</v>
      </c>
      <c r="E6" s="4">
        <v>80</v>
      </c>
      <c r="F6" s="4"/>
      <c r="G6" s="4"/>
      <c r="H6" s="9"/>
      <c r="I6" s="4"/>
      <c r="J6" s="4"/>
      <c r="K6" s="4"/>
      <c r="L6" s="4"/>
      <c r="M6" s="4"/>
      <c r="N6" s="9"/>
      <c r="O6" s="8"/>
    </row>
    <row r="7" ht="37" customHeight="1" spans="1:15">
      <c r="A7" s="8">
        <v>4</v>
      </c>
      <c r="B7" s="9" t="s">
        <v>25</v>
      </c>
      <c r="C7" s="9" t="s">
        <v>26</v>
      </c>
      <c r="D7" s="4" t="s">
        <v>20</v>
      </c>
      <c r="E7" s="12">
        <v>300</v>
      </c>
      <c r="F7" s="13"/>
      <c r="G7" s="13"/>
      <c r="H7" s="13"/>
      <c r="I7" s="13"/>
      <c r="J7" s="13"/>
      <c r="K7" s="14"/>
      <c r="L7" s="13"/>
      <c r="M7" s="13"/>
      <c r="N7" s="13"/>
      <c r="O7" s="13"/>
    </row>
    <row r="8" ht="37" customHeight="1" spans="1:15">
      <c r="A8" s="8">
        <v>5</v>
      </c>
      <c r="B8" s="9" t="s">
        <v>27</v>
      </c>
      <c r="C8" s="9" t="s">
        <v>28</v>
      </c>
      <c r="D8" s="4" t="s">
        <v>20</v>
      </c>
      <c r="E8" s="12">
        <v>772</v>
      </c>
      <c r="F8" s="13"/>
      <c r="G8" s="13"/>
      <c r="H8" s="13"/>
      <c r="I8" s="13"/>
      <c r="J8" s="13"/>
      <c r="K8" s="13"/>
      <c r="L8" s="13"/>
      <c r="M8" s="13"/>
      <c r="N8" s="13"/>
      <c r="O8" s="13"/>
    </row>
    <row r="9" ht="37" customHeight="1" spans="1:15">
      <c r="A9" s="8">
        <v>6</v>
      </c>
      <c r="B9" s="9" t="s">
        <v>29</v>
      </c>
      <c r="C9" s="9" t="s">
        <v>30</v>
      </c>
      <c r="D9" s="4" t="s">
        <v>20</v>
      </c>
      <c r="E9" s="12">
        <v>3</v>
      </c>
      <c r="F9" s="13"/>
      <c r="G9" s="13"/>
      <c r="H9" s="13"/>
      <c r="I9" s="13"/>
      <c r="J9" s="13"/>
      <c r="K9" s="14"/>
      <c r="L9" s="13"/>
      <c r="M9" s="13"/>
      <c r="N9" s="13"/>
      <c r="O9" s="13"/>
    </row>
    <row r="10" ht="37" customHeight="1" spans="1:15">
      <c r="A10" s="8">
        <v>7</v>
      </c>
      <c r="B10" s="9" t="s">
        <v>31</v>
      </c>
      <c r="C10" s="9" t="s">
        <v>32</v>
      </c>
      <c r="D10" s="4" t="s">
        <v>20</v>
      </c>
      <c r="E10" s="12">
        <v>63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ht="38" customHeight="1" spans="1:15">
      <c r="A11" s="8">
        <v>8</v>
      </c>
      <c r="B11" s="9" t="s">
        <v>33</v>
      </c>
      <c r="C11" s="9" t="s">
        <v>34</v>
      </c>
      <c r="D11" s="4" t="s">
        <v>20</v>
      </c>
      <c r="E11" s="12">
        <v>284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ht="35" customHeight="1" spans="1:15">
      <c r="A12" s="8">
        <v>9</v>
      </c>
      <c r="B12" s="9" t="s">
        <v>35</v>
      </c>
      <c r="C12" s="9" t="s">
        <v>36</v>
      </c>
      <c r="D12" s="4" t="s">
        <v>20</v>
      </c>
      <c r="E12" s="12">
        <v>87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ht="38" customHeight="1" spans="1:15">
      <c r="A13" s="8">
        <v>10</v>
      </c>
      <c r="B13" s="9" t="s">
        <v>37</v>
      </c>
      <c r="C13" s="9" t="s">
        <v>38</v>
      </c>
      <c r="D13" s="4" t="s">
        <v>20</v>
      </c>
      <c r="E13" s="12">
        <v>81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ht="36" customHeight="1" spans="1:15">
      <c r="A14" s="8">
        <v>11</v>
      </c>
      <c r="B14" s="9" t="s">
        <v>39</v>
      </c>
      <c r="C14" s="9" t="s">
        <v>40</v>
      </c>
      <c r="D14" s="4" t="s">
        <v>20</v>
      </c>
      <c r="E14" s="12">
        <v>138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ht="37" customHeight="1" spans="1:15">
      <c r="A15" s="8">
        <v>12</v>
      </c>
      <c r="B15" s="9" t="s">
        <v>41</v>
      </c>
      <c r="C15" s="9" t="s">
        <v>42</v>
      </c>
      <c r="D15" s="4" t="s">
        <v>20</v>
      </c>
      <c r="E15" s="12">
        <v>24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ht="67" customHeight="1" spans="1:15">
      <c r="A16" s="8">
        <v>13</v>
      </c>
      <c r="B16" s="9" t="s">
        <v>43</v>
      </c>
      <c r="C16" s="9" t="s">
        <v>44</v>
      </c>
      <c r="D16" s="4" t="s">
        <v>45</v>
      </c>
      <c r="E16" s="13">
        <v>11132.27</v>
      </c>
      <c r="F16" s="13"/>
      <c r="G16" s="13"/>
      <c r="H16" s="13"/>
      <c r="I16" s="13"/>
      <c r="J16" s="13"/>
      <c r="K16" s="14"/>
      <c r="L16" s="13"/>
      <c r="M16" s="13"/>
      <c r="N16" s="13"/>
      <c r="O16" s="13"/>
    </row>
    <row r="17" ht="68" customHeight="1" spans="1:15">
      <c r="A17" s="8">
        <v>14</v>
      </c>
      <c r="B17" s="9" t="s">
        <v>46</v>
      </c>
      <c r="C17" s="9" t="s">
        <v>47</v>
      </c>
      <c r="D17" s="4" t="s">
        <v>45</v>
      </c>
      <c r="E17" s="13">
        <v>7085.02</v>
      </c>
      <c r="F17" s="13"/>
      <c r="G17" s="13"/>
      <c r="H17" s="13"/>
      <c r="I17" s="13"/>
      <c r="J17" s="13"/>
      <c r="K17" s="14"/>
      <c r="L17" s="13"/>
      <c r="M17" s="13"/>
      <c r="N17" s="13"/>
      <c r="O17" s="13"/>
    </row>
    <row r="18" ht="66" customHeight="1" spans="1:15">
      <c r="A18" s="8">
        <v>15</v>
      </c>
      <c r="B18" s="9" t="s">
        <v>48</v>
      </c>
      <c r="C18" s="9" t="s">
        <v>49</v>
      </c>
      <c r="D18" s="4" t="s">
        <v>45</v>
      </c>
      <c r="E18" s="13">
        <v>1511.82</v>
      </c>
      <c r="F18" s="13"/>
      <c r="G18" s="13"/>
      <c r="H18" s="13"/>
      <c r="I18" s="13"/>
      <c r="J18" s="13"/>
      <c r="K18" s="14"/>
      <c r="L18" s="13"/>
      <c r="M18" s="13"/>
      <c r="N18" s="13"/>
      <c r="O18" s="13"/>
    </row>
    <row r="19" ht="66" customHeight="1" spans="1:15">
      <c r="A19" s="8">
        <v>16</v>
      </c>
      <c r="B19" s="9" t="s">
        <v>50</v>
      </c>
      <c r="C19" s="9" t="s">
        <v>51</v>
      </c>
      <c r="D19" s="4" t="s">
        <v>45</v>
      </c>
      <c r="E19" s="13">
        <v>1962.96</v>
      </c>
      <c r="F19" s="13"/>
      <c r="G19" s="13"/>
      <c r="H19" s="13"/>
      <c r="I19" s="13"/>
      <c r="J19" s="13"/>
      <c r="K19" s="14"/>
      <c r="L19" s="13"/>
      <c r="M19" s="13"/>
      <c r="N19" s="13"/>
      <c r="O19" s="13"/>
    </row>
    <row r="20" ht="67" customHeight="1" spans="1:15">
      <c r="A20" s="8">
        <v>17</v>
      </c>
      <c r="B20" s="4" t="s">
        <v>50</v>
      </c>
      <c r="C20" s="9" t="s">
        <v>52</v>
      </c>
      <c r="D20" s="4" t="s">
        <v>45</v>
      </c>
      <c r="E20" s="13">
        <v>4019.66</v>
      </c>
      <c r="F20" s="13"/>
      <c r="G20" s="13"/>
      <c r="H20" s="13"/>
      <c r="I20" s="13"/>
      <c r="J20" s="13"/>
      <c r="K20" s="14"/>
      <c r="L20" s="13"/>
      <c r="M20" s="13"/>
      <c r="N20" s="13"/>
      <c r="O20" s="13"/>
    </row>
    <row r="21" ht="67" customHeight="1" spans="1:15">
      <c r="A21" s="8">
        <v>18</v>
      </c>
      <c r="B21" s="9" t="s">
        <v>43</v>
      </c>
      <c r="C21" s="9" t="s">
        <v>53</v>
      </c>
      <c r="D21" s="4" t="s">
        <v>45</v>
      </c>
      <c r="E21" s="16">
        <v>1544.72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31" customHeight="1" spans="1:15">
      <c r="A22" s="8">
        <v>19</v>
      </c>
      <c r="B22" s="19" t="s">
        <v>54</v>
      </c>
      <c r="C22" s="20" t="s">
        <v>55</v>
      </c>
      <c r="D22" s="16" t="s">
        <v>56</v>
      </c>
      <c r="E22" s="16">
        <v>1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33" customHeight="1" spans="1:15">
      <c r="A23" s="8">
        <v>20</v>
      </c>
      <c r="B23" s="19" t="s">
        <v>57</v>
      </c>
      <c r="C23" s="20" t="s">
        <v>58</v>
      </c>
      <c r="D23" s="16" t="s">
        <v>56</v>
      </c>
      <c r="E23" s="16">
        <v>15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31" customHeight="1" spans="1:15">
      <c r="A24" s="8">
        <v>21</v>
      </c>
      <c r="B24" s="19" t="s">
        <v>59</v>
      </c>
      <c r="C24" s="20" t="s">
        <v>60</v>
      </c>
      <c r="D24" s="16" t="s">
        <v>56</v>
      </c>
      <c r="E24" s="16">
        <v>24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67" customHeight="1" spans="1:15">
      <c r="A25" s="8">
        <v>22</v>
      </c>
      <c r="B25" s="19" t="s">
        <v>61</v>
      </c>
      <c r="C25" s="9" t="s">
        <v>62</v>
      </c>
      <c r="D25" s="16" t="s">
        <v>45</v>
      </c>
      <c r="E25" s="16">
        <v>1381.18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67" customHeight="1" spans="1:15">
      <c r="A26" s="8">
        <v>23</v>
      </c>
      <c r="B26" s="19" t="s">
        <v>63</v>
      </c>
      <c r="C26" s="9" t="s">
        <v>64</v>
      </c>
      <c r="D26" s="16" t="s">
        <v>45</v>
      </c>
      <c r="E26" s="16">
        <v>2205.14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ht="43" customHeight="1" spans="1:15">
      <c r="A27" s="8">
        <v>24</v>
      </c>
      <c r="B27" s="19" t="s">
        <v>65</v>
      </c>
      <c r="C27" s="20" t="s">
        <v>66</v>
      </c>
      <c r="D27" s="16" t="s">
        <v>67</v>
      </c>
      <c r="E27" s="16">
        <v>8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ht="67" customHeight="1" spans="1:15">
      <c r="A28" s="8">
        <v>25</v>
      </c>
      <c r="B28" s="19" t="s">
        <v>68</v>
      </c>
      <c r="C28" s="9" t="s">
        <v>69</v>
      </c>
      <c r="D28" s="16" t="s">
        <v>45</v>
      </c>
      <c r="E28" s="16">
        <v>771.73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ht="33" customHeight="1" spans="1:15">
      <c r="A29" s="8">
        <v>26</v>
      </c>
      <c r="B29" s="19" t="s">
        <v>70</v>
      </c>
      <c r="C29" s="20" t="s">
        <v>71</v>
      </c>
      <c r="D29" s="16" t="s">
        <v>45</v>
      </c>
      <c r="E29" s="16">
        <v>219.89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ht="35" customHeight="1" spans="1:15">
      <c r="A30" s="8">
        <v>27</v>
      </c>
      <c r="B30" s="19" t="s">
        <v>72</v>
      </c>
      <c r="C30" s="20" t="s">
        <v>73</v>
      </c>
      <c r="D30" s="16" t="s">
        <v>67</v>
      </c>
      <c r="E30" s="16">
        <v>2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ht="67" customHeight="1" spans="1:15">
      <c r="A31" s="8">
        <v>28</v>
      </c>
      <c r="B31" s="19" t="s">
        <v>74</v>
      </c>
      <c r="C31" s="9" t="s">
        <v>75</v>
      </c>
      <c r="D31" s="16" t="s">
        <v>45</v>
      </c>
      <c r="E31" s="16">
        <v>561.35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ht="67" customHeight="1" spans="1:15">
      <c r="A32" s="8">
        <v>29</v>
      </c>
      <c r="B32" s="19" t="s">
        <v>76</v>
      </c>
      <c r="C32" s="9" t="s">
        <v>77</v>
      </c>
      <c r="D32" s="16" t="s">
        <v>45</v>
      </c>
      <c r="E32" s="16">
        <v>1122.7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ht="31" customHeight="1" spans="1:15">
      <c r="A33" s="8">
        <v>30</v>
      </c>
      <c r="B33" s="19" t="s">
        <v>70</v>
      </c>
      <c r="C33" s="20" t="s">
        <v>71</v>
      </c>
      <c r="D33" s="16" t="s">
        <v>45</v>
      </c>
      <c r="E33" s="16">
        <v>26.3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ht="26" customHeight="1" spans="1:15">
      <c r="A34" s="8">
        <v>31</v>
      </c>
      <c r="B34" s="19" t="s">
        <v>78</v>
      </c>
      <c r="C34" s="20" t="s">
        <v>79</v>
      </c>
      <c r="D34" s="16" t="s">
        <v>80</v>
      </c>
      <c r="E34" s="16">
        <v>33.48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ht="37" customHeight="1" spans="1:15">
      <c r="A35" s="8">
        <v>32</v>
      </c>
      <c r="B35" s="19" t="s">
        <v>81</v>
      </c>
      <c r="C35" s="20" t="s">
        <v>82</v>
      </c>
      <c r="D35" s="16" t="s">
        <v>80</v>
      </c>
      <c r="E35" s="16">
        <v>16.61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ht="190" customHeight="1" spans="1:15">
      <c r="A36" s="8">
        <v>33</v>
      </c>
      <c r="B36" s="19" t="s">
        <v>83</v>
      </c>
      <c r="C36" s="20" t="s">
        <v>84</v>
      </c>
      <c r="D36" s="16" t="s">
        <v>45</v>
      </c>
      <c r="E36" s="16">
        <v>52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ht="44" customHeight="1" spans="1:15">
      <c r="A37" s="8">
        <v>34</v>
      </c>
      <c r="B37" s="9" t="s">
        <v>85</v>
      </c>
      <c r="C37" s="20" t="s">
        <v>86</v>
      </c>
      <c r="D37" s="16" t="s">
        <v>45</v>
      </c>
      <c r="E37" s="13">
        <v>15.8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ht="29" customHeight="1" spans="1:15">
      <c r="A38" s="8">
        <v>35</v>
      </c>
      <c r="B38" s="19" t="s">
        <v>87</v>
      </c>
      <c r="C38" s="20" t="s">
        <v>88</v>
      </c>
      <c r="D38" s="16" t="s">
        <v>89</v>
      </c>
      <c r="E38" s="16">
        <v>1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ht="27" customHeight="1" spans="1:15">
      <c r="A39" s="8">
        <v>36</v>
      </c>
      <c r="B39" s="19" t="s">
        <v>90</v>
      </c>
      <c r="C39" s="16"/>
      <c r="D39" s="16" t="s">
        <v>80</v>
      </c>
      <c r="E39" s="16">
        <v>473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ht="29" customHeight="1" spans="1:15">
      <c r="A40" s="8">
        <v>37</v>
      </c>
      <c r="B40" s="23" t="s">
        <v>91</v>
      </c>
      <c r="C40" s="16"/>
      <c r="D40" s="16" t="s">
        <v>80</v>
      </c>
      <c r="E40" s="16">
        <v>30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ht="29" customHeight="1" spans="1:15">
      <c r="A41" s="8">
        <v>38</v>
      </c>
      <c r="B41" s="17" t="s">
        <v>92</v>
      </c>
      <c r="C41" s="17"/>
      <c r="D41" s="16" t="s">
        <v>80</v>
      </c>
      <c r="E41" s="16">
        <f>3.3*2.4</f>
        <v>7.92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ht="29" customHeight="1" spans="1:15">
      <c r="A42" s="8">
        <v>39</v>
      </c>
      <c r="B42" s="17" t="s">
        <v>93</v>
      </c>
      <c r="C42" s="17"/>
      <c r="D42" s="16" t="s">
        <v>80</v>
      </c>
      <c r="E42" s="16">
        <f t="shared" ref="E42:E44" si="0">3.5*2.8*2</f>
        <v>19.6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ht="29" customHeight="1" spans="1:15">
      <c r="A43" s="8">
        <v>40</v>
      </c>
      <c r="B43" s="17" t="s">
        <v>94</v>
      </c>
      <c r="C43" s="17"/>
      <c r="D43" s="16" t="s">
        <v>80</v>
      </c>
      <c r="E43" s="16">
        <f t="shared" si="0"/>
        <v>19.6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ht="29" customHeight="1" spans="1:15">
      <c r="A44" s="8">
        <v>41</v>
      </c>
      <c r="B44" s="17" t="s">
        <v>95</v>
      </c>
      <c r="C44" s="17"/>
      <c r="D44" s="16" t="s">
        <v>80</v>
      </c>
      <c r="E44" s="16">
        <f t="shared" si="0"/>
        <v>19.6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ht="29" customHeight="1" spans="1:15">
      <c r="A45" s="8">
        <v>42</v>
      </c>
      <c r="B45" s="9" t="s">
        <v>96</v>
      </c>
      <c r="C45" s="9" t="s">
        <v>97</v>
      </c>
      <c r="D45" s="16" t="s">
        <v>45</v>
      </c>
      <c r="E45" s="16">
        <v>168.9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ht="29" customHeight="1" spans="1:15">
      <c r="A46" s="8">
        <v>43</v>
      </c>
      <c r="B46" s="9" t="s">
        <v>98</v>
      </c>
      <c r="C46" s="9" t="s">
        <v>99</v>
      </c>
      <c r="D46" s="16" t="s">
        <v>45</v>
      </c>
      <c r="E46" s="16">
        <v>134.87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ht="29" customHeight="1" spans="1:15">
      <c r="A47" s="8">
        <v>44</v>
      </c>
      <c r="B47" s="9" t="s">
        <v>100</v>
      </c>
      <c r="C47" s="9" t="s">
        <v>101</v>
      </c>
      <c r="D47" s="16" t="s">
        <v>45</v>
      </c>
      <c r="E47" s="16">
        <v>4.9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ht="29" customHeight="1" spans="1:15">
      <c r="A48" s="8">
        <v>45</v>
      </c>
      <c r="B48" s="9" t="s">
        <v>102</v>
      </c>
      <c r="C48" s="9" t="s">
        <v>103</v>
      </c>
      <c r="D48" s="16" t="s">
        <v>45</v>
      </c>
      <c r="E48" s="16">
        <v>8.6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ht="29" customHeight="1" spans="1:15">
      <c r="A49" s="8">
        <v>46</v>
      </c>
      <c r="B49" s="9" t="s">
        <v>104</v>
      </c>
      <c r="C49" s="9" t="s">
        <v>105</v>
      </c>
      <c r="D49" s="16" t="s">
        <v>45</v>
      </c>
      <c r="E49" s="16">
        <v>19.2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ht="29" customHeight="1" spans="1:15">
      <c r="A50" s="8">
        <v>47</v>
      </c>
      <c r="B50" s="9" t="s">
        <v>106</v>
      </c>
      <c r="C50" s="9" t="s">
        <v>107</v>
      </c>
      <c r="D50" s="16" t="s">
        <v>45</v>
      </c>
      <c r="E50" s="16">
        <v>8.1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ht="29" customHeight="1" spans="1:15">
      <c r="A51" s="8">
        <v>48</v>
      </c>
      <c r="B51" s="9" t="s">
        <v>85</v>
      </c>
      <c r="C51" s="9" t="s">
        <v>108</v>
      </c>
      <c r="D51" s="16" t="s">
        <v>45</v>
      </c>
      <c r="E51" s="16">
        <v>26.5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ht="112" customHeight="1" spans="1:15">
      <c r="A52" s="8">
        <v>49</v>
      </c>
      <c r="B52" s="15" t="s">
        <v>109</v>
      </c>
      <c r="C52" s="15" t="s">
        <v>110</v>
      </c>
      <c r="D52" s="16" t="s">
        <v>20</v>
      </c>
      <c r="E52" s="16">
        <v>165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ht="59" customHeight="1" spans="1:15">
      <c r="A53" s="8">
        <v>50</v>
      </c>
      <c r="B53" s="17" t="s">
        <v>111</v>
      </c>
      <c r="C53" s="18" t="s">
        <v>112</v>
      </c>
      <c r="D53" s="16" t="s">
        <v>89</v>
      </c>
      <c r="E53" s="16">
        <v>1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ht="29" customHeight="1" spans="1:15">
      <c r="A54" s="8">
        <v>51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ht="29" customHeight="1" spans="1:15">
      <c r="A55" s="4">
        <v>52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ht="29" customHeight="1" spans="1:15">
      <c r="A56" s="24"/>
    </row>
    <row r="57" ht="29" customHeight="1" spans="1:15">
      <c r="A57" s="24"/>
    </row>
    <row r="58" ht="29" customHeight="1" spans="1:15">
      <c r="A58" s="24"/>
    </row>
    <row r="59" ht="29" customHeight="1" spans="1:15">
      <c r="A59" s="24"/>
    </row>
    <row r="60" ht="29" customHeight="1" spans="1:15">
      <c r="A60" s="24"/>
    </row>
    <row r="61" ht="29" customHeight="1" spans="1:15">
      <c r="A61" s="24"/>
    </row>
    <row r="62" ht="29" customHeight="1" spans="1:15">
      <c r="A62" s="25"/>
      <c r="B62" s="26"/>
    </row>
  </sheetData>
  <mergeCells count="7">
    <mergeCell ref="A1:O1"/>
    <mergeCell ref="F2:N2"/>
    <mergeCell ref="A2:A3"/>
    <mergeCell ref="B2:B3"/>
    <mergeCell ref="C2:C3"/>
    <mergeCell ref="D2:D3"/>
    <mergeCell ref="O2:O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75" zoomScaleNormal="75" topLeftCell="A18" workbookViewId="0">
      <selection activeCell="C25" sqref="C25"/>
    </sheetView>
  </sheetViews>
  <sheetFormatPr defaultColWidth="9" defaultRowHeight="13.5"/>
  <cols>
    <col min="1" max="1" width="6.06194690265487" customWidth="1"/>
    <col min="2" max="2" width="29.8938053097345" customWidth="1"/>
    <col min="3" max="3" width="31.2300884955752" customWidth="1"/>
    <col min="4" max="4" width="7.72566371681416" customWidth="1"/>
    <col min="5" max="5" width="14.3982300884956" customWidth="1"/>
    <col min="6" max="6" width="12.8938053097345" customWidth="1"/>
    <col min="7" max="7" width="11.2300884955752" customWidth="1"/>
    <col min="8" max="8" width="13.7256637168142" customWidth="1"/>
    <col min="9" max="9" width="11.7256637168142" customWidth="1"/>
    <col min="10" max="10" width="12.0619469026549" customWidth="1"/>
    <col min="11" max="11" width="10.7256637168142" customWidth="1"/>
    <col min="12" max="12" width="15.3982300884956" customWidth="1"/>
    <col min="13" max="13" width="12.8938053097345" customWidth="1"/>
    <col min="14" max="14" width="14.3982300884956" customWidth="1"/>
    <col min="15" max="15" width="14.7256637168142" customWidth="1"/>
  </cols>
  <sheetData>
    <row r="1" ht="67" customHeight="1" spans="1:15">
      <c r="A1" s="1" t="s">
        <v>113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7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6"/>
      <c r="H2" s="6"/>
      <c r="I2" s="6"/>
      <c r="J2" s="6"/>
      <c r="K2" s="6"/>
      <c r="L2" s="6"/>
      <c r="M2" s="6"/>
      <c r="N2" s="7"/>
      <c r="O2" s="3" t="s">
        <v>7</v>
      </c>
    </row>
    <row r="3" ht="37" customHeight="1" spans="1:15">
      <c r="A3" s="8"/>
      <c r="B3" s="8"/>
      <c r="C3" s="8"/>
      <c r="D3" s="8"/>
      <c r="E3" s="4" t="s">
        <v>8</v>
      </c>
      <c r="F3" s="4" t="s">
        <v>9</v>
      </c>
      <c r="G3" s="4" t="s">
        <v>10</v>
      </c>
      <c r="H3" s="9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4" t="s">
        <v>16</v>
      </c>
      <c r="N3" s="9" t="s">
        <v>17</v>
      </c>
      <c r="O3" s="8"/>
    </row>
    <row r="4" ht="37" customHeight="1" spans="1:15">
      <c r="A4" s="8">
        <v>1</v>
      </c>
      <c r="B4" s="10" t="s">
        <v>114</v>
      </c>
      <c r="C4" s="11"/>
      <c r="D4" s="8" t="s">
        <v>115</v>
      </c>
      <c r="E4" s="4">
        <v>115.4</v>
      </c>
      <c r="F4" s="4"/>
      <c r="G4" s="4"/>
      <c r="H4" s="9"/>
      <c r="I4" s="4"/>
      <c r="J4" s="4"/>
      <c r="K4" s="4"/>
      <c r="L4" s="4"/>
      <c r="M4" s="4"/>
      <c r="N4" s="9"/>
      <c r="O4" s="8"/>
    </row>
    <row r="5" ht="157" customHeight="1" spans="1:15">
      <c r="A5" s="8">
        <v>2</v>
      </c>
      <c r="B5" s="10" t="s">
        <v>116</v>
      </c>
      <c r="C5" s="10" t="s">
        <v>117</v>
      </c>
      <c r="D5" s="8" t="s">
        <v>115</v>
      </c>
      <c r="E5" s="4">
        <v>230.8</v>
      </c>
      <c r="F5" s="4"/>
      <c r="G5" s="4"/>
      <c r="H5" s="9"/>
      <c r="I5" s="4"/>
      <c r="J5" s="4"/>
      <c r="K5" s="4"/>
      <c r="L5" s="4"/>
      <c r="M5" s="4"/>
      <c r="N5" s="9"/>
      <c r="O5" s="8"/>
    </row>
    <row r="6" ht="37" customHeight="1" spans="1:15">
      <c r="A6" s="8">
        <v>3</v>
      </c>
      <c r="B6" s="9" t="s">
        <v>96</v>
      </c>
      <c r="C6" s="9" t="s">
        <v>97</v>
      </c>
      <c r="D6" s="8" t="s">
        <v>45</v>
      </c>
      <c r="E6" s="4">
        <f>251.1+137.2</f>
        <v>388.3</v>
      </c>
      <c r="F6" s="4"/>
      <c r="G6" s="4"/>
      <c r="H6" s="9"/>
      <c r="I6" s="4"/>
      <c r="J6" s="4"/>
      <c r="K6" s="4"/>
      <c r="L6" s="4"/>
      <c r="M6" s="4"/>
      <c r="N6" s="9"/>
      <c r="O6" s="8"/>
    </row>
    <row r="7" ht="37" customHeight="1" spans="1:15">
      <c r="A7" s="12">
        <v>4</v>
      </c>
      <c r="B7" s="9" t="s">
        <v>98</v>
      </c>
      <c r="C7" s="9" t="s">
        <v>99</v>
      </c>
      <c r="D7" s="8" t="s">
        <v>45</v>
      </c>
      <c r="E7" s="12">
        <f>331.2+152.6</f>
        <v>483.8</v>
      </c>
      <c r="F7" s="13"/>
      <c r="G7" s="13"/>
      <c r="H7" s="13"/>
      <c r="I7" s="13"/>
      <c r="J7" s="13"/>
      <c r="K7" s="14"/>
      <c r="L7" s="13"/>
      <c r="M7" s="13"/>
      <c r="N7" s="13"/>
      <c r="O7" s="13"/>
    </row>
    <row r="8" ht="37" customHeight="1" spans="1:15">
      <c r="A8" s="12">
        <v>5</v>
      </c>
      <c r="B8" s="9" t="s">
        <v>118</v>
      </c>
      <c r="C8" s="9" t="s">
        <v>119</v>
      </c>
      <c r="D8" s="8" t="s">
        <v>45</v>
      </c>
      <c r="E8" s="12">
        <f>110.3+102.9</f>
        <v>213.2</v>
      </c>
      <c r="F8" s="13"/>
      <c r="G8" s="13"/>
      <c r="H8" s="13"/>
      <c r="I8" s="13"/>
      <c r="J8" s="13"/>
      <c r="K8" s="13"/>
      <c r="L8" s="13"/>
      <c r="M8" s="13"/>
      <c r="N8" s="13"/>
      <c r="O8" s="13"/>
    </row>
    <row r="9" ht="37" customHeight="1" spans="1:15">
      <c r="A9" s="12">
        <v>6</v>
      </c>
      <c r="B9" s="9" t="s">
        <v>100</v>
      </c>
      <c r="C9" s="9" t="s">
        <v>101</v>
      </c>
      <c r="D9" s="8" t="s">
        <v>45</v>
      </c>
      <c r="E9" s="12">
        <f>3.4+126.7</f>
        <v>130.1</v>
      </c>
      <c r="F9" s="13"/>
      <c r="G9" s="13"/>
      <c r="H9" s="13"/>
      <c r="I9" s="13"/>
      <c r="J9" s="13"/>
      <c r="K9" s="14"/>
      <c r="L9" s="13"/>
      <c r="M9" s="13"/>
      <c r="N9" s="13"/>
      <c r="O9" s="13"/>
    </row>
    <row r="10" ht="37" customHeight="1" spans="1:15">
      <c r="A10" s="12">
        <v>7</v>
      </c>
      <c r="B10" s="9" t="s">
        <v>102</v>
      </c>
      <c r="C10" s="9" t="s">
        <v>103</v>
      </c>
      <c r="D10" s="8" t="s">
        <v>45</v>
      </c>
      <c r="E10" s="12">
        <f>5.5+38.5</f>
        <v>44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ht="38" customHeight="1" spans="1:15">
      <c r="A11" s="12">
        <v>8</v>
      </c>
      <c r="B11" s="9" t="s">
        <v>104</v>
      </c>
      <c r="C11" s="9" t="s">
        <v>105</v>
      </c>
      <c r="D11" s="8" t="s">
        <v>45</v>
      </c>
      <c r="E11" s="12">
        <v>16.2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ht="35" customHeight="1" spans="1:15">
      <c r="A12" s="12">
        <v>9</v>
      </c>
      <c r="B12" s="9" t="s">
        <v>106</v>
      </c>
      <c r="C12" s="9" t="s">
        <v>107</v>
      </c>
      <c r="D12" s="8" t="s">
        <v>45</v>
      </c>
      <c r="E12" s="12">
        <f>22.5+2.7</f>
        <v>25.2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ht="38" customHeight="1" spans="1:15">
      <c r="A13" s="12">
        <v>10</v>
      </c>
      <c r="B13" s="9" t="s">
        <v>85</v>
      </c>
      <c r="C13" s="9" t="s">
        <v>108</v>
      </c>
      <c r="D13" s="4" t="s">
        <v>45</v>
      </c>
      <c r="E13" s="12">
        <f>20.28</f>
        <v>20.28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ht="107" customHeight="1" spans="1:15">
      <c r="A14" s="12">
        <v>11</v>
      </c>
      <c r="B14" s="15" t="s">
        <v>109</v>
      </c>
      <c r="C14" s="15" t="s">
        <v>110</v>
      </c>
      <c r="D14" s="16" t="s">
        <v>20</v>
      </c>
      <c r="E14" s="16">
        <f>218+262</f>
        <v>480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ht="37" customHeight="1" spans="1:15">
      <c r="A15" s="12">
        <v>12</v>
      </c>
      <c r="B15" s="17" t="s">
        <v>111</v>
      </c>
      <c r="C15" s="18" t="s">
        <v>112</v>
      </c>
      <c r="D15" s="16" t="s">
        <v>89</v>
      </c>
      <c r="E15" s="16">
        <v>1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ht="187" customHeight="1" spans="1:15">
      <c r="A16" s="12">
        <v>13</v>
      </c>
      <c r="B16" s="19" t="s">
        <v>83</v>
      </c>
      <c r="C16" s="20" t="s">
        <v>84</v>
      </c>
      <c r="D16" s="16" t="s">
        <v>45</v>
      </c>
      <c r="E16" s="16">
        <v>52</v>
      </c>
      <c r="F16" s="13"/>
      <c r="G16" s="13"/>
      <c r="H16" s="13"/>
      <c r="I16" s="13"/>
      <c r="J16" s="13"/>
      <c r="K16" s="14"/>
      <c r="L16" s="13"/>
      <c r="M16" s="13"/>
      <c r="N16" s="13"/>
      <c r="O16" s="13"/>
    </row>
    <row r="17" ht="36" customHeight="1" spans="1:15">
      <c r="A17" s="12">
        <v>14</v>
      </c>
      <c r="B17" s="19" t="s">
        <v>120</v>
      </c>
      <c r="C17" s="20" t="s">
        <v>82</v>
      </c>
      <c r="D17" s="16" t="s">
        <v>80</v>
      </c>
      <c r="E17" s="16">
        <v>70.2</v>
      </c>
      <c r="F17" s="13"/>
      <c r="G17" s="13"/>
      <c r="H17" s="13"/>
      <c r="I17" s="13"/>
      <c r="J17" s="13"/>
      <c r="K17" s="14"/>
      <c r="L17" s="13"/>
      <c r="M17" s="13"/>
      <c r="N17" s="13"/>
      <c r="O17" s="13"/>
    </row>
    <row r="18" ht="33" customHeight="1" spans="1:15">
      <c r="A18" s="12">
        <v>15</v>
      </c>
      <c r="B18" s="19" t="s">
        <v>121</v>
      </c>
      <c r="C18" s="20" t="s">
        <v>122</v>
      </c>
      <c r="D18" s="16" t="s">
        <v>80</v>
      </c>
      <c r="E18" s="16">
        <v>43.2</v>
      </c>
      <c r="F18" s="13"/>
      <c r="G18" s="13"/>
      <c r="H18" s="13"/>
      <c r="I18" s="13"/>
      <c r="J18" s="13"/>
      <c r="K18" s="14"/>
      <c r="L18" s="13"/>
      <c r="M18" s="13"/>
      <c r="N18" s="13"/>
      <c r="O18" s="13"/>
    </row>
    <row r="19" ht="33" customHeight="1" spans="1:15">
      <c r="A19" s="12">
        <v>16</v>
      </c>
      <c r="B19" s="19" t="s">
        <v>123</v>
      </c>
      <c r="C19" s="20"/>
      <c r="D19" s="16" t="s">
        <v>80</v>
      </c>
      <c r="E19" s="16">
        <v>70.2</v>
      </c>
      <c r="F19" s="13"/>
      <c r="G19" s="13"/>
      <c r="H19" s="13"/>
      <c r="I19" s="13"/>
      <c r="J19" s="13"/>
      <c r="K19" s="14"/>
      <c r="L19" s="13"/>
      <c r="M19" s="13"/>
      <c r="N19" s="13"/>
      <c r="O19" s="13"/>
    </row>
    <row r="20" ht="33" customHeight="1" spans="1:15">
      <c r="A20" s="12">
        <v>17</v>
      </c>
      <c r="B20" s="19" t="s">
        <v>124</v>
      </c>
      <c r="C20" s="20"/>
      <c r="D20" s="16" t="s">
        <v>89</v>
      </c>
      <c r="E20" s="16">
        <v>1</v>
      </c>
      <c r="F20" s="13"/>
      <c r="G20" s="13"/>
      <c r="H20" s="13"/>
      <c r="I20" s="13"/>
      <c r="J20" s="13"/>
      <c r="K20" s="14"/>
      <c r="L20" s="13"/>
      <c r="M20" s="13"/>
      <c r="N20" s="13"/>
      <c r="O20" s="13"/>
    </row>
    <row r="21" ht="33" customHeight="1" spans="1:15">
      <c r="A21" s="12">
        <v>18</v>
      </c>
      <c r="B21" s="19" t="s">
        <v>125</v>
      </c>
      <c r="C21" s="20" t="s">
        <v>88</v>
      </c>
      <c r="D21" s="16" t="s">
        <v>89</v>
      </c>
      <c r="E21" s="16">
        <v>1</v>
      </c>
      <c r="F21" s="13"/>
      <c r="G21" s="13"/>
      <c r="H21" s="13"/>
      <c r="I21" s="13"/>
      <c r="J21" s="13"/>
      <c r="K21" s="14"/>
      <c r="L21" s="13"/>
      <c r="M21" s="13"/>
      <c r="N21" s="13"/>
      <c r="O21" s="13"/>
    </row>
    <row r="22" ht="35" customHeight="1" spans="1:15">
      <c r="A22" s="12">
        <v>19</v>
      </c>
      <c r="B22" s="9" t="s">
        <v>126</v>
      </c>
      <c r="C22" s="9"/>
      <c r="D22" s="16" t="s">
        <v>89</v>
      </c>
      <c r="E22" s="16">
        <v>1</v>
      </c>
      <c r="F22" s="13"/>
      <c r="G22" s="13"/>
      <c r="H22" s="13"/>
      <c r="I22" s="13"/>
      <c r="J22" s="13"/>
      <c r="K22" s="14"/>
      <c r="L22" s="13"/>
      <c r="M22" s="13"/>
      <c r="N22" s="13"/>
      <c r="O22" s="13"/>
    </row>
    <row r="23" ht="35" customHeight="1" spans="1:15">
      <c r="A23" s="12">
        <v>20</v>
      </c>
      <c r="B23" s="9" t="s">
        <v>127</v>
      </c>
      <c r="C23" s="9"/>
      <c r="D23" s="16" t="s">
        <v>89</v>
      </c>
      <c r="E23" s="21">
        <v>1</v>
      </c>
      <c r="F23" s="13"/>
      <c r="G23" s="13"/>
      <c r="H23" s="13"/>
      <c r="I23" s="13"/>
      <c r="J23" s="13"/>
      <c r="K23" s="14"/>
      <c r="L23" s="13"/>
      <c r="M23" s="13"/>
      <c r="N23" s="13"/>
      <c r="O23" s="13"/>
    </row>
    <row r="24" ht="35" customHeight="1" spans="1:15">
      <c r="A24" s="12">
        <v>21</v>
      </c>
      <c r="B24" s="9" t="s">
        <v>128</v>
      </c>
      <c r="C24" s="9"/>
      <c r="D24" s="4" t="s">
        <v>129</v>
      </c>
      <c r="E24" s="22">
        <v>14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31" customHeight="1" spans="1:15">
      <c r="A25" s="12">
        <v>22</v>
      </c>
      <c r="B25" s="19" t="s">
        <v>130</v>
      </c>
      <c r="C25" s="20" t="s">
        <v>71</v>
      </c>
      <c r="D25" s="16" t="s">
        <v>45</v>
      </c>
      <c r="E25" s="22">
        <f>14*5</f>
        <v>70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32" customHeight="1" spans="1:15">
      <c r="A26" s="12">
        <v>23</v>
      </c>
      <c r="B26" s="19" t="s">
        <v>131</v>
      </c>
      <c r="C26" s="9"/>
      <c r="D26" s="16" t="s">
        <v>45</v>
      </c>
      <c r="E26" s="22">
        <f>14*6</f>
        <v>84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ht="32" customHeight="1" spans="1:15">
      <c r="A27" s="12">
        <v>24</v>
      </c>
      <c r="B27" s="17" t="s">
        <v>132</v>
      </c>
      <c r="C27" s="17"/>
      <c r="D27" s="16" t="s">
        <v>89</v>
      </c>
      <c r="E27" s="22">
        <v>1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</row>
  </sheetData>
  <mergeCells count="7">
    <mergeCell ref="A1:O1"/>
    <mergeCell ref="F2:N2"/>
    <mergeCell ref="A2:A3"/>
    <mergeCell ref="B2:B3"/>
    <mergeCell ref="C2:C3"/>
    <mergeCell ref="D2:D3"/>
    <mergeCell ref="O2:O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18#C消防验收前整改工程量清单</vt:lpstr>
      <vt:lpstr>17#、18#B消防验收前整改工程量清单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颜维</cp:lastModifiedBy>
  <dcterms:created xsi:type="dcterms:W3CDTF">2026-05-06T04:10:00Z</dcterms:created>
  <dcterms:modified xsi:type="dcterms:W3CDTF">2026-05-07T05:39:37Z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9A2E174E79DA4D158C7766C90936B4AC_13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